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<sst xmlns="http://schemas.openxmlformats.org/spreadsheetml/2006/main" count="265" uniqueCount="89">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</sst>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3"/>
  <sheetViews>
    <sheetView tabSelected="1" zoomScalePageLayoutView="0" workbookViewId="0" topLeftCell="A1">
      <selection activeCell="H29" sqref="H29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1600</v>
      </c>
      <c r="D2" s="15" t="s">
        <v>3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42643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1534234988.3199997</v>
      </c>
      <c r="F11" s="10">
        <v>7071391235.94</v>
      </c>
      <c r="G11" s="10">
        <v>7506970947</v>
      </c>
      <c r="H11" s="14">
        <f>+E11+F11-G11</f>
        <v>1098655277.2599983</v>
      </c>
      <c r="I11" s="4">
        <v>0.1</v>
      </c>
      <c r="J11" s="3">
        <v>42613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7310907158</v>
      </c>
      <c r="G12" s="10">
        <v>7310907158</v>
      </c>
      <c r="H12" s="14">
        <f>+E12+F12-G12</f>
        <v>0</v>
      </c>
      <c r="I12" s="4">
        <v>0.1</v>
      </c>
      <c r="J12" s="3">
        <v>42613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42613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15" t="s">
        <v>30</v>
      </c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386032484.47</v>
      </c>
      <c r="F20" s="10">
        <v>76420285.65</v>
      </c>
      <c r="G20" s="10">
        <v>0</v>
      </c>
      <c r="H20" s="10">
        <f>+E20+F20-G20</f>
        <v>462452770.12</v>
      </c>
      <c r="I20" s="4">
        <v>0.1</v>
      </c>
      <c r="J20" s="3">
        <v>42613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979522891.32</v>
      </c>
      <c r="F21" s="10">
        <v>699380213</v>
      </c>
      <c r="G21" s="10">
        <v>0</v>
      </c>
      <c r="H21" s="10">
        <f>+E21+F21-G21</f>
        <v>1678903104.3200002</v>
      </c>
      <c r="I21" s="4">
        <v>3.5</v>
      </c>
      <c r="J21" s="3">
        <v>42613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15" t="s">
        <v>34</v>
      </c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4702839</v>
      </c>
      <c r="F28" s="10">
        <v>3916066</v>
      </c>
      <c r="G28" s="10">
        <v>2400000</v>
      </c>
      <c r="H28" s="10">
        <f>+E28+F28-G28</f>
        <v>6218905</v>
      </c>
      <c r="I28" s="4">
        <v>0.1</v>
      </c>
      <c r="J28" s="3">
        <v>42613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15917034</v>
      </c>
      <c r="F29" s="10">
        <v>7368277</v>
      </c>
      <c r="G29" s="10">
        <v>4206674</v>
      </c>
      <c r="H29" s="10">
        <f>+E29+F29-G29</f>
        <v>19078637</v>
      </c>
      <c r="I29" s="4">
        <v>0.1</v>
      </c>
      <c r="J29" s="3">
        <v>42613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15" t="s">
        <v>38</v>
      </c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15" t="s">
        <v>40</v>
      </c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2920410237.1099997</v>
      </c>
      <c r="F41" s="8">
        <f>SUM(F11:F13,F20:F21,F28:F29,F36)</f>
        <v>15169383235.589998</v>
      </c>
      <c r="G41" s="8">
        <f>SUM(G11:G13,G20:G21,G28:G29,G36)</f>
        <v>14824484779</v>
      </c>
      <c r="H41" s="8">
        <f>SUM(H11:H13,H20:H21,H28:H29,H36)</f>
        <v>3265308693.6999984</v>
      </c>
      <c r="I41" s="2" t="s">
        <v>27</v>
      </c>
      <c r="J41" s="2" t="s">
        <v>27</v>
      </c>
    </row>
    <row r="43" ht="12.75">
      <c r="D43" s="13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11:J13 J20:J21 J28:J29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zoomScalePageLayoutView="0" workbookViewId="0" topLeftCell="A1">
      <selection activeCell="A25" sqref="A2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17.57421875" style="0" customWidth="1"/>
    <col min="5" max="5" width="13.0039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1700</v>
      </c>
      <c r="D2" s="15" t="s">
        <v>41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42613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15" t="s">
        <v>42</v>
      </c>
      <c r="C8" s="16"/>
      <c r="D8" s="16"/>
      <c r="E8" s="16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5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25297542</v>
      </c>
      <c r="D12" s="11" t="s">
        <v>27</v>
      </c>
      <c r="E12" s="7">
        <f>+C12/D16</f>
        <v>0.00563404537051575</v>
      </c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1098655277.2599983</v>
      </c>
      <c r="D13" s="11" t="s">
        <v>27</v>
      </c>
      <c r="E13" s="7">
        <f>+C13/D16</f>
        <v>0.24468281063193376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2141355874.44</v>
      </c>
      <c r="D14" s="11" t="s">
        <v>27</v>
      </c>
      <c r="E14" s="7">
        <f>+C14/D16</f>
        <v>0.47690388856812205</v>
      </c>
    </row>
    <row r="15" spans="1:5" ht="12.75">
      <c r="A15" s="1">
        <v>50</v>
      </c>
      <c r="B15" t="s">
        <v>51</v>
      </c>
      <c r="C15" s="10">
        <v>0</v>
      </c>
      <c r="D15" s="11" t="s">
        <v>27</v>
      </c>
      <c r="E15" s="6"/>
    </row>
    <row r="16" spans="1:5" ht="12.75">
      <c r="A16" s="1">
        <v>60</v>
      </c>
      <c r="B16" t="s">
        <v>52</v>
      </c>
      <c r="C16" s="11" t="s">
        <v>27</v>
      </c>
      <c r="D16" s="12">
        <v>4490120390.65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v>0</v>
      </c>
    </row>
    <row r="20" spans="1:5" ht="12.75">
      <c r="A20" s="1">
        <v>100</v>
      </c>
      <c r="B20" t="s">
        <v>52</v>
      </c>
      <c r="C20" s="11" t="s">
        <v>27</v>
      </c>
      <c r="D20" s="12">
        <v>0</v>
      </c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4490120390.65</v>
      </c>
      <c r="E21" s="6">
        <v>100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799672000</v>
      </c>
      <c r="D23" s="11" t="s">
        <v>27</v>
      </c>
      <c r="E23" s="7">
        <v>0.7123281589555238</v>
      </c>
    </row>
    <row r="24" spans="1:5" ht="13.5" thickBot="1">
      <c r="A24" s="1">
        <v>140</v>
      </c>
      <c r="B24" t="s">
        <v>59</v>
      </c>
      <c r="C24" s="10">
        <v>322945420</v>
      </c>
      <c r="D24" s="11" t="s">
        <v>27</v>
      </c>
      <c r="E24" s="7">
        <v>0.28767184104447624</v>
      </c>
    </row>
    <row r="25" spans="1:5" ht="12.75">
      <c r="A25" s="1">
        <v>150</v>
      </c>
      <c r="B25" t="s">
        <v>60</v>
      </c>
      <c r="C25" s="10">
        <v>0</v>
      </c>
      <c r="D25" s="11" t="s">
        <v>27</v>
      </c>
      <c r="E25" s="6"/>
    </row>
    <row r="26" spans="1:5" ht="12.75">
      <c r="A26" s="1">
        <v>160</v>
      </c>
      <c r="B26" t="s">
        <v>52</v>
      </c>
      <c r="C26" s="11" t="s">
        <v>27</v>
      </c>
      <c r="D26" s="12">
        <v>1122617420</v>
      </c>
      <c r="E26" s="6">
        <v>7.31</v>
      </c>
    </row>
    <row r="27" spans="1:5" ht="12.75">
      <c r="A27" s="1">
        <v>170</v>
      </c>
      <c r="B27" t="s">
        <v>61</v>
      </c>
      <c r="C27" s="11" t="s">
        <v>27</v>
      </c>
      <c r="D27" s="12">
        <v>3367502970.6499996</v>
      </c>
      <c r="E27" s="6">
        <v>92.69</v>
      </c>
    </row>
    <row r="28" spans="1:5" ht="13.5" thickBot="1">
      <c r="A28" s="1">
        <v>180</v>
      </c>
      <c r="B28" t="s">
        <v>62</v>
      </c>
      <c r="C28" s="10">
        <v>13538106672</v>
      </c>
      <c r="D28" s="11" t="s">
        <v>27</v>
      </c>
      <c r="E28" s="6">
        <v>0</v>
      </c>
    </row>
    <row r="29" spans="1:5" ht="13.5" thickBot="1">
      <c r="A29" s="1">
        <v>190</v>
      </c>
      <c r="B29" t="s">
        <v>63</v>
      </c>
      <c r="C29" s="10">
        <v>13252452621.2208</v>
      </c>
      <c r="D29" s="11" t="s">
        <v>27</v>
      </c>
      <c r="E29" s="6">
        <v>34.21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v>285654050.7791996</v>
      </c>
      <c r="E30" s="6">
        <v>34.21</v>
      </c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3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15" t="s">
        <v>1</v>
      </c>
      <c r="E1" s="16"/>
      <c r="F1" s="16"/>
      <c r="G1" s="16"/>
      <c r="H1" s="16"/>
    </row>
    <row r="2" spans="2:8" ht="12.75">
      <c r="B2" s="1" t="s">
        <v>2</v>
      </c>
      <c r="C2" s="1">
        <v>12100</v>
      </c>
      <c r="D2" s="15" t="s">
        <v>65</v>
      </c>
      <c r="E2" s="16"/>
      <c r="F2" s="16"/>
      <c r="G2" s="16"/>
      <c r="H2" s="1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42643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15" t="s">
        <v>66</v>
      </c>
      <c r="C8" s="16"/>
      <c r="D8" s="16"/>
      <c r="E8" s="16"/>
      <c r="F8" s="16"/>
      <c r="G8" s="16"/>
      <c r="H8" s="16"/>
      <c r="I8" s="16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Sergio Giovanni Ronderos Pava</cp:lastModifiedBy>
  <cp:lastPrinted>2016-08-09T16:13:47Z</cp:lastPrinted>
  <dcterms:created xsi:type="dcterms:W3CDTF">2014-03-07T14:47:00Z</dcterms:created>
  <dcterms:modified xsi:type="dcterms:W3CDTF">2016-11-15T16:03:57Z</dcterms:modified>
  <cp:category/>
  <cp:version/>
  <cp:contentType/>
  <cp:contentStatus/>
</cp:coreProperties>
</file>